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Полина\Downloads\"/>
    </mc:Choice>
  </mc:AlternateContent>
  <xr:revisionPtr revIDLastSave="0" documentId="13_ncr:1_{9D10AB90-3DF2-4A46-A420-9934D00A71B2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9" i="5" l="1"/>
  <c r="Y58" i="5"/>
  <c r="Y57" i="5"/>
  <c r="Y56" i="5"/>
  <c r="Y55" i="5"/>
  <c r="Y54" i="5"/>
  <c r="Y53" i="5"/>
  <c r="Y52" i="5"/>
  <c r="Y51" i="5"/>
  <c r="W15" i="5" l="1"/>
  <c r="X15" i="5"/>
  <c r="W17" i="5"/>
  <c r="X17" i="5"/>
  <c r="X57" i="5"/>
  <c r="X58" i="5"/>
  <c r="X59" i="5"/>
  <c r="X56" i="5"/>
  <c r="X44" i="5"/>
  <c r="X45" i="5"/>
  <c r="X43" i="5"/>
  <c r="X31" i="5"/>
  <c r="X32" i="5"/>
  <c r="X30" i="5"/>
  <c r="X20" i="5"/>
  <c r="X18" i="5"/>
  <c r="X19" i="5"/>
  <c r="Y15" i="5" l="1"/>
  <c r="Y17" i="5"/>
  <c r="W60" i="5"/>
  <c r="X60" i="5"/>
  <c r="X33" i="5"/>
  <c r="X46" i="5"/>
  <c r="W57" i="5"/>
  <c r="W58" i="5"/>
  <c r="W59" i="5"/>
  <c r="X55" i="5"/>
  <c r="X54" i="5"/>
  <c r="X53" i="5"/>
  <c r="X52" i="5"/>
  <c r="X51" i="5"/>
  <c r="W46" i="5"/>
  <c r="W45" i="5"/>
  <c r="Y45" i="5" s="1"/>
  <c r="W44" i="5"/>
  <c r="Y44" i="5" s="1"/>
  <c r="W43" i="5"/>
  <c r="Y43" i="5" s="1"/>
  <c r="X42" i="5"/>
  <c r="W42" i="5"/>
  <c r="X41" i="5"/>
  <c r="W41" i="5"/>
  <c r="X40" i="5"/>
  <c r="W40" i="5"/>
  <c r="X39" i="5"/>
  <c r="W39" i="5"/>
  <c r="X38" i="5"/>
  <c r="W38" i="5"/>
  <c r="X29" i="5"/>
  <c r="X28" i="5"/>
  <c r="X27" i="5"/>
  <c r="X26" i="5"/>
  <c r="X25" i="5"/>
  <c r="W33" i="5"/>
  <c r="W32" i="5"/>
  <c r="W31" i="5"/>
  <c r="Y31" i="5" s="1"/>
  <c r="W30" i="5"/>
  <c r="W29" i="5"/>
  <c r="W28" i="5"/>
  <c r="W27" i="5"/>
  <c r="W26" i="5"/>
  <c r="W25" i="5"/>
  <c r="W53" i="5"/>
  <c r="W20" i="5"/>
  <c r="Y20" i="5" s="1"/>
  <c r="W19" i="5"/>
  <c r="Y19" i="5" s="1"/>
  <c r="W18" i="5"/>
  <c r="Y18" i="5" s="1"/>
  <c r="X16" i="5"/>
  <c r="W16" i="5"/>
  <c r="X14" i="5"/>
  <c r="W14" i="5"/>
  <c r="X13" i="5"/>
  <c r="W13" i="5"/>
  <c r="X12" i="5"/>
  <c r="W12" i="5"/>
  <c r="Y60" i="5" l="1"/>
  <c r="Y12" i="5"/>
  <c r="Y42" i="5"/>
  <c r="Y40" i="5"/>
  <c r="Y16" i="5"/>
  <c r="Y39" i="5"/>
  <c r="Y14" i="5"/>
  <c r="Y33" i="5"/>
  <c r="Y46" i="5"/>
  <c r="Y41" i="5"/>
  <c r="Y13" i="5"/>
  <c r="Y38" i="5"/>
  <c r="Y27" i="5"/>
  <c r="Y32" i="5"/>
  <c r="Y28" i="5"/>
  <c r="Y29" i="5"/>
  <c r="Y30" i="5"/>
  <c r="Y26" i="5"/>
  <c r="Y25" i="5"/>
</calcChain>
</file>

<file path=xl/sharedStrings.xml><?xml version="1.0" encoding="utf-8"?>
<sst xmlns="http://schemas.openxmlformats.org/spreadsheetml/2006/main" count="183" uniqueCount="87">
  <si>
    <t>Оценочная процедура/предмет</t>
  </si>
  <si>
    <t>январь</t>
  </si>
  <si>
    <t>февраль</t>
  </si>
  <si>
    <t>март</t>
  </si>
  <si>
    <t>апрель</t>
  </si>
  <si>
    <t>май</t>
  </si>
  <si>
    <t>Математика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</si>
  <si>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</si>
  <si>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</si>
  <si>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</si>
  <si>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</si>
  <si>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</si>
  <si>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</si>
  <si>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</si>
  <si>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</si>
  <si>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</si>
  <si>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</si>
  <si>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</si>
  <si>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</si>
  <si>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</si>
  <si>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 xml:space="preserve">График оценочных процедур </t>
  </si>
  <si>
    <t>2025/2026 учебный год</t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</si>
  <si>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</si>
  <si>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</si>
  <si>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</si>
  <si>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</si>
  <si>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</si>
  <si>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</si>
  <si>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</si>
  <si>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</si>
  <si>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</si>
  <si>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НП</t>
  </si>
  <si>
    <t>Приказ об изменениях</t>
  </si>
  <si>
    <t xml:space="preserve">Дата изменений 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</si>
  <si>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</si>
  <si>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</si>
  <si>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</si>
  <si>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</si>
  <si>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</si>
  <si>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</si>
  <si>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</si>
  <si>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</si>
  <si>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</si>
  <si>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</si>
  <si>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</si>
  <si>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</si>
  <si>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</si>
  <si>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</si>
  <si>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</si>
  <si>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</si>
  <si>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</si>
  <si>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</si>
  <si>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</si>
  <si>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</si>
  <si>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</si>
  <si>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</si>
  <si>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Определение оценочных процедур (ОП):</t>
  </si>
  <si>
    <t>Период (полугодие, год)</t>
  </si>
  <si>
    <t xml:space="preserve">Приложение 1 к приказу от __________2025г. 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</si>
  <si>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</si>
  <si>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</si>
  <si>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</si>
  <si>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</si>
  <si>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г.Тавда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</si>
  <si>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</si>
  <si>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r>
      <t>3.</t>
    </r>
    <r>
      <rPr>
        <sz val="14"/>
        <color theme="1"/>
        <rFont val="Times New Roman"/>
        <family val="1"/>
        <charset val="204"/>
      </rPr>
      <t xml:space="preserve"> График содержит следующие заполняемые поля в верхней части (шапке) таблицы:</t>
    </r>
  </si>
  <si>
    <t>Полугодие</t>
  </si>
  <si>
    <r>
      <t>4.</t>
    </r>
    <r>
      <rPr>
        <sz val="14"/>
        <color theme="1"/>
        <rFont val="Times New Roman"/>
        <family val="1"/>
        <charset val="204"/>
      </rPr>
      <t xml:space="preserve"> График содержит следующие заполняемые поля в левой и центральной частях таблицы: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</si>
  <si>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график содержит следующие поля со справочной информацией: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</si>
  <si>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 используется формула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</si>
  <si>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t>Труд(технология)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</si>
  <si>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составляет от одного до двух уроков (не более чем 45 минут каждый).</t>
  </si>
  <si>
    <t>ВПР -Всероссийская проверочная работа</t>
  </si>
  <si>
    <t>КР - контрольная работа,  ДКР - диагностическая контрольная работа</t>
  </si>
  <si>
    <t>ИС</t>
  </si>
  <si>
    <t>итоговое собеседование</t>
  </si>
  <si>
    <r>
      <t>6.</t>
    </r>
    <r>
      <rPr>
        <sz val="14"/>
        <color theme="1"/>
        <rFont val="Times New Roman"/>
        <family val="1"/>
        <charset val="204"/>
      </rPr>
      <t xml:space="preserve"> График заполнен с указанием наименования ОП,  "</t>
    </r>
    <r>
      <rPr>
        <i/>
        <sz val="14"/>
        <color theme="1"/>
        <rFont val="Times New Roman"/>
        <family val="1"/>
        <charset val="204"/>
      </rPr>
      <t xml:space="preserve">КР" - контрольная работа,  "ВПР" - Всероссийская проверочная работа, "ДКР" - диагностическая контрольная работа, "ИС" - итоговое собеседование. </t>
    </r>
    <r>
      <rPr>
        <sz val="14"/>
        <color theme="1"/>
        <rFont val="Times New Roman"/>
        <family val="1"/>
        <charset val="204"/>
      </rPr>
      <t xml:space="preserve">Список сокращений, используемых при работе с графиком, отображен  в его верхней части. Каждая из ОП, внесенных в график оценочных процедур,  имеет 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</t>
    </r>
  </si>
  <si>
    <t>ОРКСЭ</t>
  </si>
  <si>
    <t>МКОУ начальная школа - детский сад №12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</si>
  <si>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 МКОУ начальная школа - детский сад №12 разрабатывает  график оценочных процедур.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 МКОУ начальная школа - детский сад №12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</si>
  <si>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10.</t>
    </r>
    <r>
      <rPr>
        <sz val="14"/>
        <color theme="1"/>
        <rFont val="Times New Roman"/>
        <family val="1"/>
        <charset val="204"/>
      </rPr>
      <t xml:space="preserve"> График разрабатывается до начала учебного года или учебного периода и  размещается  сформированный график не позднее чем через 2 недели после начала учебного года либо после начала полугодия, на которое формируется график, на сайте  МКОУ начальная школа - детский сад №12  на главной странице подраздела «Документы» раздела «Сведения об образовательной организации» в виде электронного документа.</t>
    </r>
  </si>
  <si>
    <t>Английский язык</t>
  </si>
  <si>
    <t>171</t>
  </si>
  <si>
    <t>№171</t>
  </si>
  <si>
    <t>1КД</t>
  </si>
  <si>
    <t>1КР</t>
  </si>
  <si>
    <t>1ВПР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</si>
</sst>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2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49" fontId="18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justify" vertical="center" shrinkToFit="1"/>
    </xf>
    <xf numFmtId="49" fontId="18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164" fontId="18" fillId="0" borderId="0" xfId="0" applyNumberFormat="1" applyFont="1" applyBorder="1" applyAlignment="1">
      <alignment vertical="center"/>
    </xf>
    <xf numFmtId="164" fontId="18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18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49" fontId="2" fillId="6" borderId="1" xfId="0" applyNumberFormat="1" applyFont="1" applyFill="1" applyBorder="1" applyAlignment="1">
      <alignment vertical="center"/>
    </xf>
    <xf numFmtId="49" fontId="21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8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8" fillId="0" borderId="0" xfId="0" applyFont="1"/>
    <xf numFmtId="0" fontId="24" fillId="0" borderId="0" xfId="0" applyFont="1" applyAlignment="1">
      <alignment vertical="center"/>
    </xf>
    <xf numFmtId="49" fontId="18" fillId="0" borderId="0" xfId="0" applyNumberFormat="1" applyFont="1" applyBorder="1" applyAlignment="1">
      <alignment horizontal="center" vertical="center"/>
    </xf>
    <xf numFmtId="0" fontId="2" fillId="0" borderId="15" xfId="0" applyFont="1" applyBorder="1" applyAlignment="1"/>
    <xf numFmtId="49" fontId="20" fillId="0" borderId="1" xfId="0" applyNumberFormat="1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49" fontId="20" fillId="0" borderId="14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4" fontId="18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4" fontId="2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2" fillId="9" borderId="9" xfId="0" applyFont="1" applyFill="1" applyBorder="1" applyAlignment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/>
    </xf>
    <xf numFmtId="0" fontId="2" fillId="8" borderId="10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9" borderId="0" xfId="0" applyFont="1" applyFill="1" applyBorder="1"/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6"/>
  <sheetViews>
    <sheetView topLeftCell="A4" workbookViewId="0">
      <selection activeCell="A22" sqref="A22"/>
    </sheetView>
  </sheetViews>
  <sheetFormatPr defaultRowHeight="14.4" x14ac:dyDescent="0.3"/>
  <cols>
    <col min="1" max="1" width="123.44140625" customWidth="1"/>
  </cols>
  <sheetData>
    <row r="1" spans="1:1" ht="20.399999999999999" x14ac:dyDescent="0.3">
      <c r="A1" s="10" t="s">
        <v>28</v>
      </c>
    </row>
    <row r="2" spans="1:1" ht="18" x14ac:dyDescent="0.3">
      <c r="A2" s="11"/>
    </row>
    <row r="3" spans="1:1" ht="138.75" customHeight="1" x14ac:dyDescent="0.3">
      <c r="A3" s="12" t="s">
        <v>79</v>
      </c>
    </row>
    <row r="4" spans="1:1" ht="234" x14ac:dyDescent="0.3">
      <c r="A4" s="12" t="s">
        <v>64</v>
      </c>
    </row>
    <row r="5" spans="1:1" ht="31.5" customHeight="1" x14ac:dyDescent="0.3">
      <c r="A5" s="12" t="s">
        <v>65</v>
      </c>
    </row>
    <row r="6" spans="1:1" ht="28.5" customHeight="1" x14ac:dyDescent="0.3">
      <c r="A6" s="13" t="s">
        <v>22</v>
      </c>
    </row>
    <row r="7" spans="1:1" ht="19.5" customHeight="1" x14ac:dyDescent="0.3">
      <c r="A7" s="13" t="s">
        <v>23</v>
      </c>
    </row>
    <row r="8" spans="1:1" s="15" customFormat="1" ht="26.25" customHeight="1" x14ac:dyDescent="0.3">
      <c r="A8" s="14" t="s">
        <v>46</v>
      </c>
    </row>
    <row r="9" spans="1:1" s="15" customFormat="1" ht="25.5" customHeight="1" x14ac:dyDescent="0.3">
      <c r="A9" s="14" t="s">
        <v>24</v>
      </c>
    </row>
    <row r="10" spans="1:1" s="15" customFormat="1" ht="39" customHeight="1" x14ac:dyDescent="0.3">
      <c r="A10" s="17" t="s">
        <v>34</v>
      </c>
    </row>
    <row r="11" spans="1:1" s="15" customFormat="1" ht="36.75" customHeight="1" x14ac:dyDescent="0.3">
      <c r="A11" s="17" t="s">
        <v>47</v>
      </c>
    </row>
    <row r="12" spans="1:1" s="15" customFormat="1" ht="18" x14ac:dyDescent="0.3">
      <c r="A12" s="14" t="s">
        <v>59</v>
      </c>
    </row>
    <row r="13" spans="1:1" s="15" customFormat="1" ht="18" x14ac:dyDescent="0.3">
      <c r="A13" s="16" t="s">
        <v>67</v>
      </c>
    </row>
    <row r="14" spans="1:1" s="15" customFormat="1" ht="18" x14ac:dyDescent="0.3">
      <c r="A14" s="17" t="s">
        <v>42</v>
      </c>
    </row>
    <row r="15" spans="1:1" s="15" customFormat="1" ht="18" x14ac:dyDescent="0.3">
      <c r="A15" s="14" t="s">
        <v>25</v>
      </c>
    </row>
    <row r="16" spans="1:1" s="15" customFormat="1" ht="18" x14ac:dyDescent="0.3">
      <c r="A16" s="17" t="s">
        <v>37</v>
      </c>
    </row>
    <row r="17" spans="1:1" s="15" customFormat="1" ht="18" x14ac:dyDescent="0.3">
      <c r="A17" s="14" t="s">
        <v>26</v>
      </c>
    </row>
    <row r="18" spans="1:1" s="15" customFormat="1" ht="36" x14ac:dyDescent="0.3">
      <c r="A18" s="17" t="s">
        <v>54</v>
      </c>
    </row>
    <row r="19" spans="1:1" s="15" customFormat="1" ht="18" x14ac:dyDescent="0.3">
      <c r="A19" s="16" t="s">
        <v>68</v>
      </c>
    </row>
    <row r="20" spans="1:1" s="15" customFormat="1" ht="36" x14ac:dyDescent="0.3">
      <c r="A20" s="17" t="s">
        <v>43</v>
      </c>
    </row>
    <row r="21" spans="1:1" s="15" customFormat="1" ht="36" x14ac:dyDescent="0.3">
      <c r="A21" s="14" t="s">
        <v>62</v>
      </c>
    </row>
    <row r="22" spans="1:1" s="15" customFormat="1" ht="108" x14ac:dyDescent="0.3">
      <c r="A22" s="16" t="s">
        <v>76</v>
      </c>
    </row>
    <row r="23" spans="1:1" s="15" customFormat="1" ht="36" x14ac:dyDescent="0.3">
      <c r="A23" s="28" t="s">
        <v>45</v>
      </c>
    </row>
    <row r="24" spans="1:1" s="15" customFormat="1" ht="72" x14ac:dyDescent="0.3">
      <c r="A24" s="16" t="s">
        <v>27</v>
      </c>
    </row>
    <row r="25" spans="1:1" s="15" customFormat="1" ht="90" x14ac:dyDescent="0.3">
      <c r="A25" s="16" t="s">
        <v>69</v>
      </c>
    </row>
    <row r="26" spans="1:1" s="15" customFormat="1" ht="90" x14ac:dyDescent="0.3">
      <c r="A26" s="16" t="s">
        <v>80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60"/>
  <sheetViews>
    <sheetView tabSelected="1" view="pageBreakPreview" zoomScale="71" zoomScaleNormal="85" zoomScaleSheetLayoutView="81" workbookViewId="0">
      <selection activeCell="AR47" sqref="AR47"/>
    </sheetView>
  </sheetViews>
  <sheetFormatPr defaultColWidth="9.109375" defaultRowHeight="13.2" x14ac:dyDescent="0.25"/>
  <cols>
    <col min="1" max="1" width="11.5546875" style="1" customWidth="1"/>
    <col min="2" max="2" width="17" style="1" customWidth="1"/>
    <col min="3" max="3" width="11.88671875" style="1" customWidth="1"/>
    <col min="4" max="5" width="9.44140625" style="1" customWidth="1"/>
    <col min="6" max="6" width="4.44140625" style="1" customWidth="1"/>
    <col min="7" max="7" width="6.6640625" style="1" customWidth="1"/>
    <col min="8" max="8" width="5.5546875" style="1" customWidth="1"/>
    <col min="9" max="9" width="4.88671875" style="1" customWidth="1"/>
    <col min="10" max="10" width="5.33203125" style="1" customWidth="1"/>
    <col min="11" max="12" width="5.109375" style="1" customWidth="1"/>
    <col min="13" max="13" width="6.33203125" style="1" customWidth="1"/>
    <col min="14" max="14" width="5.33203125" style="1" customWidth="1"/>
    <col min="15" max="15" width="5.88671875" style="1" customWidth="1"/>
    <col min="16" max="16" width="5.33203125" style="1" customWidth="1"/>
    <col min="17" max="17" width="5.6640625" style="1" customWidth="1"/>
    <col min="18" max="19" width="5.33203125" style="1" customWidth="1"/>
    <col min="20" max="20" width="5.109375" style="1" customWidth="1"/>
    <col min="21" max="21" width="4.88671875" style="1" customWidth="1"/>
    <col min="22" max="22" width="5.21875" style="1" customWidth="1"/>
    <col min="23" max="25" width="4.33203125" style="1" customWidth="1"/>
    <col min="26" max="26" width="0.5546875" style="1" customWidth="1"/>
    <col min="27" max="27" width="2.5546875" style="1" hidden="1" customWidth="1"/>
    <col min="28" max="29" width="4.33203125" style="1" customWidth="1"/>
    <col min="30" max="30" width="0.33203125" style="1" customWidth="1"/>
    <col min="31" max="31" width="1" style="1" customWidth="1"/>
    <col min="32" max="32" width="0.109375" style="1" customWidth="1"/>
    <col min="33" max="33" width="4.33203125" style="1" hidden="1" customWidth="1"/>
    <col min="34" max="34" width="4.33203125" style="1" customWidth="1"/>
    <col min="35" max="35" width="0.109375" style="1" customWidth="1"/>
    <col min="36" max="36" width="4" style="1" customWidth="1"/>
    <col min="37" max="37" width="2.6640625" style="1" customWidth="1"/>
    <col min="38" max="38" width="4" style="1" customWidth="1"/>
    <col min="39" max="39" width="4.33203125" style="1" hidden="1" customWidth="1"/>
    <col min="40" max="40" width="4.33203125" style="1" customWidth="1"/>
    <col min="41" max="41" width="2.21875" style="1" customWidth="1"/>
    <col min="42" max="42" width="7.6640625" style="1" customWidth="1"/>
    <col min="43" max="43" width="5.33203125" style="1" customWidth="1"/>
    <col min="44" max="44" width="6" style="1" customWidth="1"/>
    <col min="45" max="45" width="7.44140625" style="1" customWidth="1"/>
    <col min="46" max="46" width="13" style="1" customWidth="1"/>
    <col min="47" max="16384" width="9.109375" style="1"/>
  </cols>
  <sheetData>
    <row r="1" spans="1:47" s="68" customFormat="1" ht="63" customHeight="1" x14ac:dyDescent="0.3">
      <c r="A1" s="26" t="s">
        <v>58</v>
      </c>
      <c r="B1" s="26"/>
      <c r="C1" s="78">
        <v>46020</v>
      </c>
      <c r="D1" s="26"/>
      <c r="E1" s="79" t="s">
        <v>83</v>
      </c>
      <c r="F1" s="73"/>
      <c r="G1" s="26"/>
      <c r="K1" s="75" t="s">
        <v>20</v>
      </c>
      <c r="AB1" s="69"/>
      <c r="AC1" s="69"/>
      <c r="AK1" s="69"/>
      <c r="AL1" s="69"/>
      <c r="AM1" s="69"/>
      <c r="AN1" s="69"/>
      <c r="AO1" s="69"/>
      <c r="AP1" s="69"/>
      <c r="AQ1" s="69"/>
      <c r="AR1" s="69"/>
    </row>
    <row r="2" spans="1:47" ht="21.75" customHeight="1" x14ac:dyDescent="0.45">
      <c r="A2" s="27" t="s">
        <v>31</v>
      </c>
      <c r="B2" s="25" t="s">
        <v>63</v>
      </c>
      <c r="C2" s="76"/>
      <c r="D2" s="70"/>
      <c r="F2" s="74" t="s">
        <v>56</v>
      </c>
      <c r="G2" s="26"/>
      <c r="H2" s="19"/>
      <c r="I2" s="19"/>
      <c r="J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31"/>
      <c r="AD2" s="31"/>
      <c r="AE2" s="31"/>
      <c r="AF2" s="31"/>
      <c r="AG2" s="31"/>
      <c r="AH2" s="30"/>
      <c r="AI2" s="30"/>
      <c r="AJ2" s="30"/>
      <c r="AK2" s="48"/>
      <c r="AL2" s="48"/>
      <c r="AM2" s="48"/>
      <c r="AN2" s="53"/>
      <c r="AO2" s="53"/>
      <c r="AP2" s="53"/>
      <c r="AQ2" s="53"/>
      <c r="AR2" s="53"/>
      <c r="AS2" s="30"/>
      <c r="AT2" s="30"/>
      <c r="AU2" s="30"/>
    </row>
    <row r="3" spans="1:47" ht="40.5" customHeight="1" x14ac:dyDescent="0.3">
      <c r="A3" s="27" t="s">
        <v>38</v>
      </c>
      <c r="B3" s="44" t="s">
        <v>78</v>
      </c>
      <c r="C3" s="30"/>
      <c r="D3" s="70"/>
      <c r="E3" s="29"/>
      <c r="F3" s="132" t="s">
        <v>55</v>
      </c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4"/>
      <c r="W3" s="137" t="s">
        <v>36</v>
      </c>
      <c r="X3" s="138"/>
      <c r="Y3" s="138"/>
      <c r="Z3" s="138"/>
      <c r="AA3" s="139"/>
      <c r="AB3" s="113" t="s">
        <v>71</v>
      </c>
      <c r="AC3" s="114"/>
      <c r="AD3" s="114"/>
      <c r="AE3" s="114"/>
      <c r="AF3" s="114"/>
      <c r="AG3" s="114"/>
      <c r="AH3" s="114"/>
      <c r="AI3" s="114"/>
      <c r="AJ3" s="114"/>
      <c r="AK3" s="114"/>
      <c r="AL3" s="115"/>
      <c r="AM3" s="145" t="s">
        <v>49</v>
      </c>
      <c r="AN3" s="145"/>
      <c r="AO3" s="49" t="s">
        <v>50</v>
      </c>
      <c r="AP3" s="49"/>
      <c r="AQ3" s="54"/>
      <c r="AR3" s="30"/>
      <c r="AS3" s="30"/>
      <c r="AT3" s="51"/>
      <c r="AU3" s="30"/>
    </row>
    <row r="4" spans="1:47" ht="22.5" customHeight="1" x14ac:dyDescent="0.25">
      <c r="B4" s="112" t="s">
        <v>39</v>
      </c>
      <c r="C4" s="112"/>
      <c r="D4" s="30"/>
      <c r="E4" s="30"/>
      <c r="F4" s="72" t="s">
        <v>52</v>
      </c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140" t="s">
        <v>60</v>
      </c>
      <c r="X4" s="141"/>
      <c r="Y4" s="141"/>
      <c r="Z4" s="141"/>
      <c r="AA4" s="142"/>
      <c r="AB4" s="116"/>
      <c r="AC4" s="117"/>
      <c r="AD4" s="117"/>
      <c r="AE4" s="117"/>
      <c r="AF4" s="117"/>
      <c r="AG4" s="117"/>
      <c r="AH4" s="117"/>
      <c r="AI4" s="117"/>
      <c r="AJ4" s="117"/>
      <c r="AK4" s="117"/>
      <c r="AL4" s="118"/>
      <c r="AM4" s="145"/>
      <c r="AN4" s="145"/>
      <c r="AO4" s="136" t="s">
        <v>51</v>
      </c>
      <c r="AP4" s="136"/>
      <c r="AT4" s="51"/>
      <c r="AU4" s="30"/>
    </row>
    <row r="5" spans="1:47" ht="151.19999999999999" customHeight="1" x14ac:dyDescent="0.25">
      <c r="A5" s="59" t="s">
        <v>40</v>
      </c>
      <c r="B5" s="25" t="s">
        <v>82</v>
      </c>
      <c r="C5" s="34" t="s">
        <v>32</v>
      </c>
      <c r="D5" s="3"/>
      <c r="E5" s="30"/>
      <c r="F5" s="135" t="s">
        <v>53</v>
      </c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43"/>
      <c r="X5" s="143"/>
      <c r="Y5" s="143"/>
      <c r="Z5" s="143"/>
      <c r="AA5" s="144"/>
      <c r="AB5" s="119"/>
      <c r="AC5" s="120"/>
      <c r="AD5" s="120"/>
      <c r="AE5" s="120"/>
      <c r="AF5" s="120"/>
      <c r="AG5" s="120"/>
      <c r="AH5" s="120"/>
      <c r="AI5" s="120"/>
      <c r="AJ5" s="120"/>
      <c r="AK5" s="120"/>
      <c r="AL5" s="121"/>
      <c r="AM5" s="145"/>
      <c r="AN5" s="145"/>
      <c r="AO5" s="146" t="s">
        <v>38</v>
      </c>
      <c r="AP5" s="147"/>
      <c r="AT5" s="51"/>
      <c r="AU5" s="30"/>
    </row>
    <row r="6" spans="1:47" ht="23.4" customHeight="1" x14ac:dyDescent="0.25">
      <c r="A6" s="60" t="s">
        <v>41</v>
      </c>
      <c r="B6" s="80">
        <v>46020</v>
      </c>
      <c r="C6" s="34" t="s">
        <v>33</v>
      </c>
      <c r="D6" s="33"/>
      <c r="E6" s="32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48" t="s">
        <v>61</v>
      </c>
      <c r="X6" s="149"/>
      <c r="Y6" s="149"/>
      <c r="Z6" s="149"/>
      <c r="AA6" s="149"/>
      <c r="AB6" s="62" t="s">
        <v>73</v>
      </c>
      <c r="AC6" s="97"/>
      <c r="AD6" s="55"/>
      <c r="AE6" s="55"/>
      <c r="AF6" s="55"/>
      <c r="AG6" s="48"/>
      <c r="AT6" s="30"/>
      <c r="AU6" s="30"/>
    </row>
    <row r="7" spans="1:47" ht="11.4" customHeight="1" x14ac:dyDescent="0.25">
      <c r="A7" s="122" t="s">
        <v>57</v>
      </c>
      <c r="B7" s="122"/>
      <c r="C7" s="123" t="s">
        <v>66</v>
      </c>
      <c r="D7" s="123"/>
      <c r="E7" s="30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X7" s="52"/>
      <c r="Y7" s="30"/>
      <c r="AA7" s="52"/>
      <c r="AB7" s="64" t="s">
        <v>74</v>
      </c>
      <c r="AC7" s="1" t="s">
        <v>75</v>
      </c>
      <c r="AO7" s="47"/>
      <c r="AP7" s="47"/>
      <c r="AQ7" s="47"/>
      <c r="AR7" s="30"/>
    </row>
    <row r="8" spans="1:47" ht="12" customHeight="1" x14ac:dyDescent="0.3">
      <c r="A8" s="65"/>
      <c r="B8" s="65"/>
      <c r="C8" s="65"/>
      <c r="D8" s="66"/>
      <c r="E8" s="66"/>
      <c r="F8" s="66"/>
      <c r="G8" s="67"/>
      <c r="H8" s="67"/>
      <c r="I8" s="65"/>
      <c r="J8" s="30"/>
      <c r="K8" s="30"/>
      <c r="X8" s="71"/>
      <c r="Y8" s="150"/>
      <c r="Z8" s="46"/>
      <c r="AA8" s="46"/>
      <c r="AB8" s="61" t="s">
        <v>72</v>
      </c>
      <c r="AC8" s="47"/>
      <c r="AD8" s="47"/>
      <c r="AE8" s="47"/>
      <c r="AF8" s="47"/>
      <c r="AG8" s="47"/>
      <c r="AH8" s="47"/>
      <c r="AI8" s="47"/>
      <c r="AJ8" s="77"/>
      <c r="AK8" s="63"/>
      <c r="AL8" s="47"/>
      <c r="AM8" s="47"/>
      <c r="AN8" s="47"/>
      <c r="AO8" s="47"/>
      <c r="AP8" s="47"/>
      <c r="AQ8" s="47"/>
      <c r="AR8" s="48"/>
    </row>
    <row r="9" spans="1:47" s="2" customFormat="1" ht="120.75" customHeight="1" x14ac:dyDescent="0.25">
      <c r="A9" s="129" t="s">
        <v>9</v>
      </c>
      <c r="B9" s="129"/>
      <c r="C9" s="129"/>
      <c r="D9" s="129"/>
      <c r="E9" s="130" t="s">
        <v>21</v>
      </c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90" t="s">
        <v>14</v>
      </c>
      <c r="AR9" s="90" t="s">
        <v>16</v>
      </c>
      <c r="AS9" s="89" t="s">
        <v>15</v>
      </c>
    </row>
    <row r="10" spans="1:47" s="2" customFormat="1" ht="21.75" customHeight="1" x14ac:dyDescent="0.25">
      <c r="A10" s="101" t="s">
        <v>0</v>
      </c>
      <c r="B10" s="102"/>
      <c r="C10" s="105" t="s">
        <v>35</v>
      </c>
      <c r="D10" s="21" t="s">
        <v>12</v>
      </c>
      <c r="E10" s="107" t="s">
        <v>1</v>
      </c>
      <c r="F10" s="107"/>
      <c r="G10" s="107"/>
      <c r="H10" s="107" t="s">
        <v>2</v>
      </c>
      <c r="I10" s="107"/>
      <c r="J10" s="107"/>
      <c r="K10" s="107"/>
      <c r="L10" s="107" t="s">
        <v>3</v>
      </c>
      <c r="M10" s="107"/>
      <c r="N10" s="107"/>
      <c r="O10" s="107" t="s">
        <v>4</v>
      </c>
      <c r="P10" s="107"/>
      <c r="Q10" s="107"/>
      <c r="R10" s="107"/>
      <c r="S10" s="107"/>
      <c r="T10" s="107" t="s">
        <v>5</v>
      </c>
      <c r="U10" s="107"/>
      <c r="V10" s="107"/>
      <c r="W10" s="90"/>
      <c r="X10" s="90"/>
      <c r="Y10" s="89"/>
    </row>
    <row r="11" spans="1:47" s="6" customFormat="1" ht="11.25" customHeight="1" x14ac:dyDescent="0.2">
      <c r="A11" s="103"/>
      <c r="B11" s="104"/>
      <c r="C11" s="106"/>
      <c r="D11" s="21" t="s">
        <v>13</v>
      </c>
      <c r="E11" s="5">
        <v>17</v>
      </c>
      <c r="F11" s="5">
        <v>18</v>
      </c>
      <c r="G11" s="5">
        <v>19</v>
      </c>
      <c r="H11" s="5">
        <v>20</v>
      </c>
      <c r="I11" s="5">
        <v>21</v>
      </c>
      <c r="J11" s="5">
        <v>22</v>
      </c>
      <c r="K11" s="5">
        <v>23</v>
      </c>
      <c r="L11" s="5">
        <v>24</v>
      </c>
      <c r="M11" s="5">
        <v>25</v>
      </c>
      <c r="N11" s="5">
        <v>26</v>
      </c>
      <c r="O11" s="5">
        <v>27</v>
      </c>
      <c r="P11" s="5">
        <v>28</v>
      </c>
      <c r="Q11" s="5">
        <v>29</v>
      </c>
      <c r="R11" s="5">
        <v>30</v>
      </c>
      <c r="S11" s="5">
        <v>31</v>
      </c>
      <c r="T11" s="5">
        <v>32</v>
      </c>
      <c r="U11" s="5">
        <v>33</v>
      </c>
      <c r="V11" s="5">
        <v>34</v>
      </c>
      <c r="W11" s="90"/>
      <c r="X11" s="90"/>
      <c r="Y11" s="89"/>
    </row>
    <row r="12" spans="1:47" s="6" customFormat="1" ht="11.25" customHeight="1" x14ac:dyDescent="0.25">
      <c r="A12" s="125" t="s">
        <v>48</v>
      </c>
      <c r="B12" s="88" t="s">
        <v>7</v>
      </c>
      <c r="C12" s="35">
        <v>1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36">
        <f t="shared" ref="W12:W20" si="0">COUNTA(E12:V12)</f>
        <v>0</v>
      </c>
      <c r="X12" s="3">
        <f>33*5</f>
        <v>165</v>
      </c>
      <c r="Y12" s="37">
        <f>W12/X12</f>
        <v>0</v>
      </c>
    </row>
    <row r="13" spans="1:47" ht="12.75" customHeight="1" x14ac:dyDescent="0.25">
      <c r="A13" s="126"/>
      <c r="B13" s="88" t="s">
        <v>6</v>
      </c>
      <c r="C13" s="85">
        <v>1</v>
      </c>
      <c r="D13" s="22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36">
        <f t="shared" si="0"/>
        <v>0</v>
      </c>
      <c r="X13" s="3">
        <f t="shared" ref="X13:X15" si="1">33*4</f>
        <v>132</v>
      </c>
      <c r="Y13" s="37">
        <f t="shared" ref="Y13:Y20" si="2">W13/X13</f>
        <v>0</v>
      </c>
    </row>
    <row r="14" spans="1:47" ht="12.75" customHeight="1" x14ac:dyDescent="0.25">
      <c r="A14" s="126"/>
      <c r="B14" s="127" t="s">
        <v>10</v>
      </c>
      <c r="C14" s="85">
        <v>1</v>
      </c>
      <c r="D14" s="22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36">
        <f t="shared" si="0"/>
        <v>0</v>
      </c>
      <c r="X14" s="3">
        <f t="shared" si="1"/>
        <v>132</v>
      </c>
      <c r="Y14" s="37">
        <f t="shared" si="2"/>
        <v>0</v>
      </c>
    </row>
    <row r="15" spans="1:47" ht="12.75" customHeight="1" x14ac:dyDescent="0.25">
      <c r="A15" s="126"/>
      <c r="B15" s="128"/>
      <c r="C15" s="85">
        <v>1</v>
      </c>
      <c r="D15" s="22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36">
        <f t="shared" si="0"/>
        <v>0</v>
      </c>
      <c r="X15" s="3">
        <f t="shared" si="1"/>
        <v>132</v>
      </c>
      <c r="Y15" s="37">
        <f t="shared" si="2"/>
        <v>0</v>
      </c>
    </row>
    <row r="16" spans="1:47" ht="12.75" customHeight="1" x14ac:dyDescent="0.25">
      <c r="A16" s="126"/>
      <c r="B16" s="88" t="s">
        <v>11</v>
      </c>
      <c r="C16" s="85">
        <v>1</v>
      </c>
      <c r="D16" s="22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36">
        <f t="shared" si="0"/>
        <v>0</v>
      </c>
      <c r="X16" s="3">
        <f t="shared" ref="X16" si="3">33*2</f>
        <v>66</v>
      </c>
      <c r="Y16" s="37">
        <f t="shared" si="2"/>
        <v>0</v>
      </c>
    </row>
    <row r="17" spans="1:45" ht="12.75" customHeight="1" x14ac:dyDescent="0.25">
      <c r="A17" s="126"/>
      <c r="B17" s="88" t="s">
        <v>29</v>
      </c>
      <c r="C17" s="85">
        <v>1</v>
      </c>
      <c r="D17" s="22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36">
        <f t="shared" si="0"/>
        <v>0</v>
      </c>
      <c r="X17" s="3">
        <f>33*1</f>
        <v>33</v>
      </c>
      <c r="Y17" s="37">
        <f t="shared" si="2"/>
        <v>0</v>
      </c>
    </row>
    <row r="18" spans="1:45" ht="12.75" customHeight="1" x14ac:dyDescent="0.25">
      <c r="A18" s="126"/>
      <c r="B18" s="88" t="s">
        <v>30</v>
      </c>
      <c r="C18" s="85">
        <v>1</v>
      </c>
      <c r="D18" s="22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4"/>
      <c r="W18" s="36">
        <f t="shared" si="0"/>
        <v>0</v>
      </c>
      <c r="X18" s="3">
        <f t="shared" ref="X18:X19" si="4">33*1</f>
        <v>33</v>
      </c>
      <c r="Y18" s="37">
        <f t="shared" si="2"/>
        <v>0</v>
      </c>
    </row>
    <row r="19" spans="1:45" ht="12.75" customHeight="1" x14ac:dyDescent="0.25">
      <c r="A19" s="126"/>
      <c r="B19" s="88" t="s">
        <v>70</v>
      </c>
      <c r="C19" s="85">
        <v>1</v>
      </c>
      <c r="D19" s="22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4"/>
      <c r="W19" s="36">
        <f t="shared" si="0"/>
        <v>0</v>
      </c>
      <c r="X19" s="3">
        <f t="shared" si="4"/>
        <v>33</v>
      </c>
      <c r="Y19" s="37">
        <f t="shared" si="2"/>
        <v>0</v>
      </c>
    </row>
    <row r="20" spans="1:45" ht="12.75" customHeight="1" x14ac:dyDescent="0.25">
      <c r="A20" s="126"/>
      <c r="B20" s="18" t="s">
        <v>44</v>
      </c>
      <c r="C20" s="85">
        <v>1</v>
      </c>
      <c r="D20" s="22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4"/>
      <c r="W20" s="36">
        <f t="shared" si="0"/>
        <v>0</v>
      </c>
      <c r="X20" s="3">
        <f>33*3</f>
        <v>99</v>
      </c>
      <c r="Y20" s="37">
        <f t="shared" si="2"/>
        <v>0</v>
      </c>
    </row>
    <row r="21" spans="1:45" s="41" customFormat="1" ht="27" customHeight="1" x14ac:dyDescent="0.25">
      <c r="A21" s="124"/>
      <c r="B21" s="124"/>
      <c r="C21" s="124"/>
      <c r="D21" s="124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7"/>
      <c r="AN21" s="57"/>
      <c r="AO21" s="57"/>
      <c r="AP21" s="57"/>
      <c r="AQ21" s="57"/>
      <c r="AR21" s="57"/>
      <c r="AS21" s="57"/>
    </row>
    <row r="22" spans="1:45" s="2" customFormat="1" ht="111.75" customHeight="1" x14ac:dyDescent="0.25">
      <c r="A22" s="129" t="s">
        <v>8</v>
      </c>
      <c r="B22" s="129"/>
      <c r="C22" s="129"/>
      <c r="D22" s="129"/>
      <c r="E22" s="109" t="s">
        <v>21</v>
      </c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1"/>
      <c r="AQ22" s="90" t="s">
        <v>14</v>
      </c>
      <c r="AR22" s="90" t="s">
        <v>16</v>
      </c>
      <c r="AS22" s="89" t="s">
        <v>15</v>
      </c>
    </row>
    <row r="23" spans="1:45" s="2" customFormat="1" ht="21.75" customHeight="1" x14ac:dyDescent="0.25">
      <c r="A23" s="101" t="s">
        <v>0</v>
      </c>
      <c r="B23" s="102"/>
      <c r="C23" s="105" t="s">
        <v>35</v>
      </c>
      <c r="D23" s="21" t="s">
        <v>12</v>
      </c>
      <c r="E23" s="107" t="s">
        <v>1</v>
      </c>
      <c r="F23" s="107"/>
      <c r="G23" s="107"/>
      <c r="H23" s="107" t="s">
        <v>2</v>
      </c>
      <c r="I23" s="107"/>
      <c r="J23" s="107"/>
      <c r="K23" s="107"/>
      <c r="L23" s="107" t="s">
        <v>3</v>
      </c>
      <c r="M23" s="107"/>
      <c r="N23" s="107"/>
      <c r="O23" s="107" t="s">
        <v>4</v>
      </c>
      <c r="P23" s="107"/>
      <c r="Q23" s="107"/>
      <c r="R23" s="107"/>
      <c r="S23" s="107"/>
      <c r="T23" s="107" t="s">
        <v>5</v>
      </c>
      <c r="U23" s="107"/>
      <c r="V23" s="107"/>
      <c r="W23" s="90"/>
      <c r="X23" s="90"/>
      <c r="Y23" s="89"/>
    </row>
    <row r="24" spans="1:45" s="6" customFormat="1" ht="11.25" customHeight="1" x14ac:dyDescent="0.2">
      <c r="A24" s="103"/>
      <c r="B24" s="104"/>
      <c r="C24" s="106"/>
      <c r="D24" s="21" t="s">
        <v>13</v>
      </c>
      <c r="E24" s="5">
        <v>17</v>
      </c>
      <c r="F24" s="5">
        <v>18</v>
      </c>
      <c r="G24" s="5">
        <v>19</v>
      </c>
      <c r="H24" s="5">
        <v>20</v>
      </c>
      <c r="I24" s="5">
        <v>21</v>
      </c>
      <c r="J24" s="5">
        <v>22</v>
      </c>
      <c r="K24" s="5">
        <v>23</v>
      </c>
      <c r="L24" s="5">
        <v>24</v>
      </c>
      <c r="M24" s="5">
        <v>25</v>
      </c>
      <c r="N24" s="5">
        <v>26</v>
      </c>
      <c r="O24" s="5">
        <v>27</v>
      </c>
      <c r="P24" s="5">
        <v>28</v>
      </c>
      <c r="Q24" s="5">
        <v>29</v>
      </c>
      <c r="R24" s="5">
        <v>30</v>
      </c>
      <c r="S24" s="5">
        <v>31</v>
      </c>
      <c r="T24" s="5">
        <v>32</v>
      </c>
      <c r="U24" s="5">
        <v>33</v>
      </c>
      <c r="V24" s="5">
        <v>34</v>
      </c>
      <c r="W24" s="90"/>
      <c r="X24" s="90"/>
      <c r="Y24" s="89"/>
    </row>
    <row r="25" spans="1:45" ht="12.75" customHeight="1" x14ac:dyDescent="0.25">
      <c r="A25" s="125" t="s">
        <v>19</v>
      </c>
      <c r="B25" s="83" t="s">
        <v>7</v>
      </c>
      <c r="C25" s="35">
        <v>2</v>
      </c>
      <c r="D25" s="42"/>
      <c r="E25" s="23"/>
      <c r="F25" s="23"/>
      <c r="G25" s="23"/>
      <c r="H25" s="98" t="s">
        <v>84</v>
      </c>
      <c r="I25" s="23"/>
      <c r="J25" s="23"/>
      <c r="K25" s="23"/>
      <c r="L25" s="23"/>
      <c r="M25" s="98" t="s">
        <v>84</v>
      </c>
      <c r="N25" s="23"/>
      <c r="O25" s="23"/>
      <c r="P25" s="23"/>
      <c r="Q25" s="23"/>
      <c r="R25" s="23"/>
      <c r="S25" s="23"/>
      <c r="T25" s="23"/>
      <c r="U25" s="23"/>
      <c r="V25" s="98" t="s">
        <v>84</v>
      </c>
      <c r="W25" s="36">
        <f t="shared" ref="W25:W33" si="5">COUNTA(E25:V25)</f>
        <v>3</v>
      </c>
      <c r="X25" s="3">
        <f>34*5</f>
        <v>170</v>
      </c>
      <c r="Y25" s="37">
        <f>W25/X25</f>
        <v>1.7647058823529412E-2</v>
      </c>
    </row>
    <row r="26" spans="1:45" x14ac:dyDescent="0.25">
      <c r="A26" s="126"/>
      <c r="B26" s="83" t="s">
        <v>6</v>
      </c>
      <c r="C26" s="85">
        <v>2</v>
      </c>
      <c r="D26" s="42"/>
      <c r="E26" s="23"/>
      <c r="F26" s="24"/>
      <c r="G26" s="24"/>
      <c r="H26" s="23"/>
      <c r="I26" s="24"/>
      <c r="J26" s="99" t="s">
        <v>85</v>
      </c>
      <c r="K26" s="24"/>
      <c r="L26" s="23"/>
      <c r="M26" s="24"/>
      <c r="N26" s="24"/>
      <c r="O26" s="23"/>
      <c r="P26" s="98" t="s">
        <v>85</v>
      </c>
      <c r="Q26" s="24"/>
      <c r="R26" s="24"/>
      <c r="S26" s="24"/>
      <c r="T26" s="23"/>
      <c r="U26" s="99" t="s">
        <v>85</v>
      </c>
      <c r="V26" s="24"/>
      <c r="W26" s="36">
        <f t="shared" si="5"/>
        <v>3</v>
      </c>
      <c r="X26" s="3">
        <f>34*4</f>
        <v>136</v>
      </c>
      <c r="Y26" s="37">
        <f t="shared" ref="Y26:Y33" si="6">W26/X26</f>
        <v>2.2058823529411766E-2</v>
      </c>
    </row>
    <row r="27" spans="1:45" ht="12.75" customHeight="1" x14ac:dyDescent="0.25">
      <c r="A27" s="126"/>
      <c r="B27" s="83" t="s">
        <v>10</v>
      </c>
      <c r="C27" s="85">
        <v>2</v>
      </c>
      <c r="D27" s="42"/>
      <c r="E27" s="23"/>
      <c r="F27" s="24"/>
      <c r="G27" s="24"/>
      <c r="H27" s="23"/>
      <c r="I27" s="24"/>
      <c r="J27" s="24"/>
      <c r="K27" s="24"/>
      <c r="L27" s="24"/>
      <c r="M27" s="24"/>
      <c r="N27" s="23"/>
      <c r="O27" s="23"/>
      <c r="P27" s="23"/>
      <c r="Q27" s="23"/>
      <c r="R27" s="39"/>
      <c r="S27" s="39"/>
      <c r="T27" s="39"/>
      <c r="U27" s="24"/>
      <c r="V27" s="24"/>
      <c r="W27" s="36">
        <f t="shared" si="5"/>
        <v>0</v>
      </c>
      <c r="X27" s="3">
        <f t="shared" ref="X27" si="7">34*4</f>
        <v>136</v>
      </c>
      <c r="Y27" s="37">
        <f t="shared" si="6"/>
        <v>0</v>
      </c>
    </row>
    <row r="28" spans="1:45" x14ac:dyDescent="0.25">
      <c r="A28" s="126"/>
      <c r="B28" s="83" t="s">
        <v>11</v>
      </c>
      <c r="C28" s="85">
        <v>2</v>
      </c>
      <c r="D28" s="42"/>
      <c r="E28" s="23"/>
      <c r="F28" s="24"/>
      <c r="G28" s="24"/>
      <c r="H28" s="23"/>
      <c r="I28" s="99" t="s">
        <v>85</v>
      </c>
      <c r="J28" s="24"/>
      <c r="K28" s="24"/>
      <c r="L28" s="24"/>
      <c r="M28" s="24"/>
      <c r="N28" s="99" t="s">
        <v>85</v>
      </c>
      <c r="O28" s="23"/>
      <c r="P28" s="23"/>
      <c r="Q28" s="39"/>
      <c r="R28" s="39"/>
      <c r="S28" s="39"/>
      <c r="T28" s="100" t="s">
        <v>85</v>
      </c>
      <c r="U28" s="24"/>
      <c r="V28" s="24"/>
      <c r="W28" s="36">
        <f t="shared" si="5"/>
        <v>3</v>
      </c>
      <c r="X28" s="3">
        <f>34*2</f>
        <v>68</v>
      </c>
      <c r="Y28" s="37">
        <f t="shared" si="6"/>
        <v>4.4117647058823532E-2</v>
      </c>
    </row>
    <row r="29" spans="1:45" ht="16.5" customHeight="1" x14ac:dyDescent="0.25">
      <c r="A29" s="126"/>
      <c r="B29" s="86" t="s">
        <v>81</v>
      </c>
      <c r="C29" s="85">
        <v>2</v>
      </c>
      <c r="D29" s="42"/>
      <c r="E29" s="23"/>
      <c r="F29" s="24"/>
      <c r="G29" s="24"/>
      <c r="H29" s="23"/>
      <c r="I29" s="24"/>
      <c r="J29" s="24"/>
      <c r="K29" s="99" t="s">
        <v>85</v>
      </c>
      <c r="L29" s="23"/>
      <c r="M29" s="24"/>
      <c r="N29" s="39"/>
      <c r="O29" s="23"/>
      <c r="P29" s="23"/>
      <c r="Q29" s="24"/>
      <c r="R29" s="24"/>
      <c r="S29" s="39"/>
      <c r="T29" s="23"/>
      <c r="U29" s="99" t="s">
        <v>85</v>
      </c>
      <c r="V29" s="24"/>
      <c r="W29" s="36">
        <f t="shared" si="5"/>
        <v>2</v>
      </c>
      <c r="X29" s="3">
        <f t="shared" ref="X29" si="8">34*2</f>
        <v>68</v>
      </c>
      <c r="Y29" s="37">
        <f t="shared" si="6"/>
        <v>2.9411764705882353E-2</v>
      </c>
    </row>
    <row r="30" spans="1:45" ht="12.75" customHeight="1" x14ac:dyDescent="0.25">
      <c r="A30" s="126"/>
      <c r="B30" s="83" t="s">
        <v>29</v>
      </c>
      <c r="C30" s="85">
        <v>2</v>
      </c>
      <c r="D30" s="42"/>
      <c r="E30" s="23"/>
      <c r="F30" s="24"/>
      <c r="G30" s="24"/>
      <c r="H30" s="23"/>
      <c r="I30" s="24"/>
      <c r="J30" s="24"/>
      <c r="K30" s="39"/>
      <c r="L30" s="23"/>
      <c r="M30" s="24"/>
      <c r="N30" s="24"/>
      <c r="O30" s="23"/>
      <c r="P30" s="23"/>
      <c r="Q30" s="24"/>
      <c r="R30" s="24"/>
      <c r="S30" s="24"/>
      <c r="T30" s="39"/>
      <c r="U30" s="24"/>
      <c r="V30" s="24"/>
      <c r="W30" s="36">
        <f t="shared" si="5"/>
        <v>0</v>
      </c>
      <c r="X30" s="3">
        <f>34*1</f>
        <v>34</v>
      </c>
      <c r="Y30" s="37">
        <f t="shared" si="6"/>
        <v>0</v>
      </c>
    </row>
    <row r="31" spans="1:45" s="2" customFormat="1" ht="12.75" customHeight="1" x14ac:dyDescent="0.25">
      <c r="A31" s="126"/>
      <c r="B31" s="83" t="s">
        <v>30</v>
      </c>
      <c r="C31" s="85">
        <v>2</v>
      </c>
      <c r="D31" s="38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36">
        <f t="shared" si="5"/>
        <v>0</v>
      </c>
      <c r="X31" s="3">
        <f t="shared" ref="X31:X32" si="9">34*1</f>
        <v>34</v>
      </c>
      <c r="Y31" s="37">
        <f t="shared" si="6"/>
        <v>0</v>
      </c>
    </row>
    <row r="32" spans="1:45" x14ac:dyDescent="0.25">
      <c r="A32" s="126"/>
      <c r="B32" s="87" t="s">
        <v>70</v>
      </c>
      <c r="C32" s="85">
        <v>2</v>
      </c>
      <c r="D32" s="42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36">
        <f t="shared" si="5"/>
        <v>0</v>
      </c>
      <c r="X32" s="3">
        <f t="shared" si="9"/>
        <v>34</v>
      </c>
      <c r="Y32" s="37">
        <f t="shared" si="6"/>
        <v>0</v>
      </c>
    </row>
    <row r="33" spans="1:45" ht="27.75" customHeight="1" x14ac:dyDescent="0.25">
      <c r="A33" s="126"/>
      <c r="B33" s="84" t="s">
        <v>44</v>
      </c>
      <c r="C33" s="85">
        <v>2</v>
      </c>
      <c r="D33" s="42"/>
      <c r="E33" s="23"/>
      <c r="F33" s="24"/>
      <c r="G33" s="24"/>
      <c r="H33" s="23"/>
      <c r="I33" s="24"/>
      <c r="J33" s="24"/>
      <c r="K33" s="24"/>
      <c r="L33" s="39"/>
      <c r="M33" s="39"/>
      <c r="N33" s="39"/>
      <c r="O33" s="23"/>
      <c r="P33" s="23"/>
      <c r="Q33" s="24"/>
      <c r="R33" s="24"/>
      <c r="S33" s="24"/>
      <c r="T33" s="23"/>
      <c r="U33" s="24"/>
      <c r="V33" s="24"/>
      <c r="W33" s="36">
        <f t="shared" si="5"/>
        <v>0</v>
      </c>
      <c r="X33" s="3">
        <f>34*2</f>
        <v>68</v>
      </c>
      <c r="Y33" s="37">
        <f t="shared" si="6"/>
        <v>0</v>
      </c>
    </row>
    <row r="34" spans="1:45" s="41" customFormat="1" ht="27" customHeight="1" x14ac:dyDescent="0.25">
      <c r="A34" s="57"/>
      <c r="B34" s="58"/>
      <c r="C34" s="58"/>
      <c r="D34" s="58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7"/>
      <c r="AN34" s="57"/>
      <c r="AO34" s="57"/>
      <c r="AP34" s="57"/>
      <c r="AQ34" s="57"/>
      <c r="AR34" s="57"/>
      <c r="AS34" s="57"/>
    </row>
    <row r="35" spans="1:45" s="41" customFormat="1" ht="114" customHeight="1" x14ac:dyDescent="0.25">
      <c r="A35" s="108" t="s">
        <v>17</v>
      </c>
      <c r="B35" s="108"/>
      <c r="C35" s="108"/>
      <c r="D35" s="108"/>
      <c r="E35" s="109" t="s">
        <v>21</v>
      </c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1"/>
      <c r="AQ35" s="91" t="s">
        <v>14</v>
      </c>
      <c r="AR35" s="91" t="s">
        <v>16</v>
      </c>
      <c r="AS35" s="94" t="s">
        <v>15</v>
      </c>
    </row>
    <row r="36" spans="1:45" s="2" customFormat="1" ht="12.75" customHeight="1" x14ac:dyDescent="0.25">
      <c r="A36" s="101" t="s">
        <v>0</v>
      </c>
      <c r="B36" s="102"/>
      <c r="C36" s="105" t="s">
        <v>35</v>
      </c>
      <c r="D36" s="21" t="s">
        <v>12</v>
      </c>
      <c r="E36" s="107" t="s">
        <v>1</v>
      </c>
      <c r="F36" s="107"/>
      <c r="G36" s="107"/>
      <c r="H36" s="107" t="s">
        <v>2</v>
      </c>
      <c r="I36" s="107"/>
      <c r="J36" s="107"/>
      <c r="K36" s="107"/>
      <c r="L36" s="107" t="s">
        <v>3</v>
      </c>
      <c r="M36" s="107"/>
      <c r="N36" s="107"/>
      <c r="O36" s="107" t="s">
        <v>4</v>
      </c>
      <c r="P36" s="107"/>
      <c r="Q36" s="107"/>
      <c r="R36" s="107"/>
      <c r="S36" s="107"/>
      <c r="T36" s="107" t="s">
        <v>5</v>
      </c>
      <c r="U36" s="107"/>
      <c r="V36" s="107"/>
      <c r="W36" s="92"/>
      <c r="X36" s="92"/>
      <c r="Y36" s="95"/>
    </row>
    <row r="37" spans="1:45" s="2" customFormat="1" ht="16.5" customHeight="1" x14ac:dyDescent="0.25">
      <c r="A37" s="103"/>
      <c r="B37" s="104"/>
      <c r="C37" s="106"/>
      <c r="D37" s="21" t="s">
        <v>13</v>
      </c>
      <c r="E37" s="5">
        <v>17</v>
      </c>
      <c r="F37" s="5">
        <v>18</v>
      </c>
      <c r="G37" s="5">
        <v>19</v>
      </c>
      <c r="H37" s="5">
        <v>20</v>
      </c>
      <c r="I37" s="5">
        <v>21</v>
      </c>
      <c r="J37" s="5">
        <v>22</v>
      </c>
      <c r="K37" s="5">
        <v>23</v>
      </c>
      <c r="L37" s="5">
        <v>24</v>
      </c>
      <c r="M37" s="5">
        <v>25</v>
      </c>
      <c r="N37" s="5">
        <v>26</v>
      </c>
      <c r="O37" s="5">
        <v>27</v>
      </c>
      <c r="P37" s="5">
        <v>28</v>
      </c>
      <c r="Q37" s="5">
        <v>29</v>
      </c>
      <c r="R37" s="5">
        <v>30</v>
      </c>
      <c r="S37" s="5">
        <v>31</v>
      </c>
      <c r="T37" s="5">
        <v>32</v>
      </c>
      <c r="U37" s="5">
        <v>33</v>
      </c>
      <c r="V37" s="5">
        <v>34</v>
      </c>
      <c r="W37" s="93"/>
      <c r="X37" s="93"/>
      <c r="Y37" s="96"/>
    </row>
    <row r="38" spans="1:45" s="6" customFormat="1" ht="12" customHeight="1" x14ac:dyDescent="0.25">
      <c r="A38" s="125" t="s">
        <v>19</v>
      </c>
      <c r="B38" s="82" t="s">
        <v>7</v>
      </c>
      <c r="C38" s="35">
        <v>3</v>
      </c>
      <c r="D38" s="42"/>
      <c r="E38" s="23"/>
      <c r="F38" s="23"/>
      <c r="G38" s="98" t="s">
        <v>84</v>
      </c>
      <c r="H38" s="23"/>
      <c r="I38" s="23"/>
      <c r="J38" s="23"/>
      <c r="K38" s="23"/>
      <c r="L38" s="98" t="s">
        <v>84</v>
      </c>
      <c r="M38" s="23"/>
      <c r="N38" s="23"/>
      <c r="O38" s="23"/>
      <c r="P38" s="23"/>
      <c r="Q38" s="23"/>
      <c r="R38" s="23"/>
      <c r="S38" s="23"/>
      <c r="T38" s="23"/>
      <c r="U38" s="98" t="s">
        <v>84</v>
      </c>
      <c r="V38" s="23"/>
      <c r="W38" s="36">
        <f t="shared" ref="W38:W46" si="10">COUNTA(E38:V38)</f>
        <v>3</v>
      </c>
      <c r="X38" s="3">
        <f>34*5</f>
        <v>170</v>
      </c>
      <c r="Y38" s="37">
        <f>W38/X38</f>
        <v>1.7647058823529412E-2</v>
      </c>
    </row>
    <row r="39" spans="1:45" s="6" customFormat="1" ht="15" customHeight="1" x14ac:dyDescent="0.25">
      <c r="A39" s="126"/>
      <c r="B39" s="82" t="s">
        <v>6</v>
      </c>
      <c r="C39" s="35">
        <v>3</v>
      </c>
      <c r="D39" s="42"/>
      <c r="E39" s="23"/>
      <c r="F39" s="24"/>
      <c r="G39" s="23"/>
      <c r="H39" s="24"/>
      <c r="I39" s="99" t="s">
        <v>85</v>
      </c>
      <c r="J39" s="24"/>
      <c r="K39" s="23"/>
      <c r="L39" s="24"/>
      <c r="M39" s="24"/>
      <c r="N39" s="23"/>
      <c r="O39" s="98" t="s">
        <v>85</v>
      </c>
      <c r="P39" s="24"/>
      <c r="Q39" s="24"/>
      <c r="R39" s="24"/>
      <c r="S39" s="23"/>
      <c r="T39" s="99" t="s">
        <v>85</v>
      </c>
      <c r="U39" s="24"/>
      <c r="V39" s="24"/>
      <c r="W39" s="36">
        <f t="shared" si="10"/>
        <v>3</v>
      </c>
      <c r="X39" s="3">
        <f>34*4</f>
        <v>136</v>
      </c>
      <c r="Y39" s="37">
        <f t="shared" ref="Y39:Y46" si="11">W39/X39</f>
        <v>2.2058823529411766E-2</v>
      </c>
    </row>
    <row r="40" spans="1:45" s="6" customFormat="1" ht="12" customHeight="1" x14ac:dyDescent="0.25">
      <c r="A40" s="126"/>
      <c r="B40" s="82" t="s">
        <v>10</v>
      </c>
      <c r="C40" s="35">
        <v>3</v>
      </c>
      <c r="D40" s="42"/>
      <c r="E40" s="23"/>
      <c r="F40" s="24"/>
      <c r="G40" s="23"/>
      <c r="H40" s="24"/>
      <c r="I40" s="24"/>
      <c r="J40" s="24"/>
      <c r="K40" s="24"/>
      <c r="L40" s="24"/>
      <c r="M40" s="23"/>
      <c r="N40" s="23"/>
      <c r="O40" s="23"/>
      <c r="P40" s="23"/>
      <c r="Q40" s="39"/>
      <c r="R40" s="39"/>
      <c r="S40" s="39"/>
      <c r="T40" s="24"/>
      <c r="U40" s="24"/>
      <c r="V40" s="24"/>
      <c r="W40" s="36">
        <f t="shared" si="10"/>
        <v>0</v>
      </c>
      <c r="X40" s="3">
        <f t="shared" ref="X40" si="12">34*4</f>
        <v>136</v>
      </c>
      <c r="Y40" s="37">
        <f t="shared" si="11"/>
        <v>0</v>
      </c>
    </row>
    <row r="41" spans="1:45" ht="12.75" customHeight="1" x14ac:dyDescent="0.25">
      <c r="A41" s="126"/>
      <c r="B41" s="82" t="s">
        <v>11</v>
      </c>
      <c r="C41" s="35">
        <v>3</v>
      </c>
      <c r="D41" s="42"/>
      <c r="E41" s="23"/>
      <c r="F41" s="24"/>
      <c r="G41" s="23"/>
      <c r="H41" s="99" t="s">
        <v>85</v>
      </c>
      <c r="I41" s="24"/>
      <c r="J41" s="24"/>
      <c r="K41" s="24"/>
      <c r="L41" s="24"/>
      <c r="M41" s="99" t="s">
        <v>85</v>
      </c>
      <c r="N41" s="23"/>
      <c r="O41" s="23"/>
      <c r="P41" s="39"/>
      <c r="Q41" s="39"/>
      <c r="R41" s="39"/>
      <c r="S41" s="100" t="s">
        <v>85</v>
      </c>
      <c r="T41" s="24"/>
      <c r="U41" s="24"/>
      <c r="V41" s="24"/>
      <c r="W41" s="36">
        <f t="shared" si="10"/>
        <v>3</v>
      </c>
      <c r="X41" s="3">
        <f>34*2</f>
        <v>68</v>
      </c>
      <c r="Y41" s="37">
        <f t="shared" si="11"/>
        <v>4.4117647058823532E-2</v>
      </c>
    </row>
    <row r="42" spans="1:45" ht="12.75" customHeight="1" x14ac:dyDescent="0.25">
      <c r="A42" s="126"/>
      <c r="B42" s="86" t="s">
        <v>81</v>
      </c>
      <c r="C42" s="35">
        <v>3</v>
      </c>
      <c r="D42" s="42"/>
      <c r="E42" s="23"/>
      <c r="F42" s="24"/>
      <c r="G42" s="23"/>
      <c r="H42" s="24"/>
      <c r="I42" s="24"/>
      <c r="J42" s="99" t="s">
        <v>85</v>
      </c>
      <c r="K42" s="23"/>
      <c r="L42" s="24"/>
      <c r="M42" s="39"/>
      <c r="N42" s="23"/>
      <c r="O42" s="23"/>
      <c r="P42" s="24"/>
      <c r="Q42" s="24"/>
      <c r="R42" s="39"/>
      <c r="S42" s="23"/>
      <c r="T42" s="99" t="s">
        <v>85</v>
      </c>
      <c r="U42" s="24"/>
      <c r="V42" s="24"/>
      <c r="W42" s="36">
        <f t="shared" si="10"/>
        <v>2</v>
      </c>
      <c r="X42" s="3">
        <f t="shared" ref="X42" si="13">34*2</f>
        <v>68</v>
      </c>
      <c r="Y42" s="37">
        <f t="shared" si="11"/>
        <v>2.9411764705882353E-2</v>
      </c>
    </row>
    <row r="43" spans="1:45" ht="12.75" customHeight="1" x14ac:dyDescent="0.25">
      <c r="A43" s="126"/>
      <c r="B43" s="82" t="s">
        <v>29</v>
      </c>
      <c r="C43" s="35">
        <v>3</v>
      </c>
      <c r="D43" s="42"/>
      <c r="E43" s="23"/>
      <c r="F43" s="24"/>
      <c r="G43" s="24"/>
      <c r="H43" s="23"/>
      <c r="I43" s="24"/>
      <c r="J43" s="24"/>
      <c r="K43" s="39"/>
      <c r="L43" s="23"/>
      <c r="M43" s="24"/>
      <c r="N43" s="24"/>
      <c r="O43" s="23"/>
      <c r="P43" s="23"/>
      <c r="Q43" s="24"/>
      <c r="R43" s="24"/>
      <c r="S43" s="24"/>
      <c r="T43" s="39"/>
      <c r="U43" s="24"/>
      <c r="V43" s="24"/>
      <c r="W43" s="36">
        <f t="shared" si="10"/>
        <v>0</v>
      </c>
      <c r="X43" s="3">
        <f>34*1</f>
        <v>34</v>
      </c>
      <c r="Y43" s="37">
        <f t="shared" si="11"/>
        <v>0</v>
      </c>
    </row>
    <row r="44" spans="1:45" ht="12.75" customHeight="1" x14ac:dyDescent="0.25">
      <c r="A44" s="126"/>
      <c r="B44" s="82" t="s">
        <v>30</v>
      </c>
      <c r="C44" s="35">
        <v>3</v>
      </c>
      <c r="D44" s="38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36">
        <f t="shared" si="10"/>
        <v>0</v>
      </c>
      <c r="X44" s="3">
        <f t="shared" ref="X44:X45" si="14">34*1</f>
        <v>34</v>
      </c>
      <c r="Y44" s="37">
        <f t="shared" si="11"/>
        <v>0</v>
      </c>
    </row>
    <row r="45" spans="1:45" s="2" customFormat="1" ht="15" customHeight="1" x14ac:dyDescent="0.25">
      <c r="A45" s="126"/>
      <c r="B45" s="82" t="s">
        <v>70</v>
      </c>
      <c r="C45" s="35">
        <v>3</v>
      </c>
      <c r="D45" s="42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36">
        <f t="shared" si="10"/>
        <v>0</v>
      </c>
      <c r="X45" s="3">
        <f t="shared" si="14"/>
        <v>34</v>
      </c>
      <c r="Y45" s="37">
        <f t="shared" si="11"/>
        <v>0</v>
      </c>
    </row>
    <row r="46" spans="1:45" s="6" customFormat="1" ht="26.25" customHeight="1" x14ac:dyDescent="0.25">
      <c r="A46" s="126"/>
      <c r="B46" s="81" t="s">
        <v>44</v>
      </c>
      <c r="C46" s="35">
        <v>3</v>
      </c>
      <c r="D46" s="42"/>
      <c r="E46" s="23"/>
      <c r="F46" s="24"/>
      <c r="G46" s="24"/>
      <c r="H46" s="23"/>
      <c r="I46" s="24"/>
      <c r="J46" s="24"/>
      <c r="K46" s="24"/>
      <c r="L46" s="39"/>
      <c r="M46" s="39"/>
      <c r="N46" s="39"/>
      <c r="O46" s="23"/>
      <c r="P46" s="23"/>
      <c r="Q46" s="24"/>
      <c r="R46" s="24"/>
      <c r="S46" s="24"/>
      <c r="T46" s="23"/>
      <c r="U46" s="24"/>
      <c r="V46" s="24"/>
      <c r="W46" s="36">
        <f t="shared" si="10"/>
        <v>0</v>
      </c>
      <c r="X46" s="3">
        <f>34*2</f>
        <v>68</v>
      </c>
      <c r="Y46" s="37">
        <f t="shared" si="11"/>
        <v>0</v>
      </c>
    </row>
    <row r="47" spans="1:45" s="6" customFormat="1" ht="20.25" customHeight="1" x14ac:dyDescent="0.25">
      <c r="A47" s="57"/>
      <c r="B47" s="58"/>
      <c r="C47" s="58"/>
      <c r="D47" s="58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7"/>
      <c r="AN47" s="57"/>
      <c r="AO47" s="57"/>
      <c r="AP47" s="57"/>
      <c r="AQ47" s="57"/>
      <c r="AR47" s="57"/>
      <c r="AS47" s="57"/>
    </row>
    <row r="48" spans="1:45" s="43" customFormat="1" ht="123" customHeight="1" x14ac:dyDescent="0.2">
      <c r="A48" s="108" t="s">
        <v>18</v>
      </c>
      <c r="B48" s="108"/>
      <c r="C48" s="108"/>
      <c r="D48" s="108"/>
      <c r="E48" s="109" t="s">
        <v>21</v>
      </c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0"/>
      <c r="AK48" s="110"/>
      <c r="AL48" s="110"/>
      <c r="AM48" s="110"/>
      <c r="AN48" s="110"/>
      <c r="AO48" s="110"/>
      <c r="AP48" s="111"/>
      <c r="AQ48" s="90" t="s">
        <v>14</v>
      </c>
      <c r="AR48" s="90" t="s">
        <v>16</v>
      </c>
      <c r="AS48" s="89" t="s">
        <v>15</v>
      </c>
    </row>
    <row r="49" spans="1:25" s="43" customFormat="1" ht="12.75" customHeight="1" x14ac:dyDescent="0.2">
      <c r="A49" s="101" t="s">
        <v>0</v>
      </c>
      <c r="B49" s="102"/>
      <c r="C49" s="105" t="s">
        <v>35</v>
      </c>
      <c r="D49" s="21" t="s">
        <v>12</v>
      </c>
      <c r="E49" s="107" t="s">
        <v>1</v>
      </c>
      <c r="F49" s="107"/>
      <c r="G49" s="107"/>
      <c r="H49" s="107" t="s">
        <v>2</v>
      </c>
      <c r="I49" s="107"/>
      <c r="J49" s="107"/>
      <c r="K49" s="107"/>
      <c r="L49" s="107" t="s">
        <v>3</v>
      </c>
      <c r="M49" s="107"/>
      <c r="N49" s="107"/>
      <c r="O49" s="107" t="s">
        <v>4</v>
      </c>
      <c r="P49" s="107"/>
      <c r="Q49" s="107"/>
      <c r="R49" s="107"/>
      <c r="S49" s="107"/>
      <c r="T49" s="107" t="s">
        <v>5</v>
      </c>
      <c r="U49" s="107"/>
      <c r="V49" s="107"/>
      <c r="W49" s="90"/>
      <c r="X49" s="90"/>
      <c r="Y49" s="89"/>
    </row>
    <row r="50" spans="1:25" s="43" customFormat="1" x14ac:dyDescent="0.2">
      <c r="A50" s="103"/>
      <c r="B50" s="104"/>
      <c r="C50" s="106"/>
      <c r="D50" s="21" t="s">
        <v>13</v>
      </c>
      <c r="E50" s="5">
        <v>17</v>
      </c>
      <c r="F50" s="5">
        <v>18</v>
      </c>
      <c r="G50" s="5">
        <v>19</v>
      </c>
      <c r="H50" s="5">
        <v>20</v>
      </c>
      <c r="I50" s="5">
        <v>21</v>
      </c>
      <c r="J50" s="5">
        <v>22</v>
      </c>
      <c r="K50" s="5">
        <v>23</v>
      </c>
      <c r="L50" s="5">
        <v>24</v>
      </c>
      <c r="M50" s="5">
        <v>25</v>
      </c>
      <c r="N50" s="5">
        <v>26</v>
      </c>
      <c r="O50" s="5">
        <v>27</v>
      </c>
      <c r="P50" s="5">
        <v>28</v>
      </c>
      <c r="Q50" s="5">
        <v>29</v>
      </c>
      <c r="R50" s="5">
        <v>30</v>
      </c>
      <c r="S50" s="5">
        <v>31</v>
      </c>
      <c r="T50" s="5">
        <v>32</v>
      </c>
      <c r="U50" s="5">
        <v>33</v>
      </c>
      <c r="V50" s="5">
        <v>34</v>
      </c>
      <c r="W50" s="90"/>
      <c r="X50" s="90"/>
      <c r="Y50" s="89"/>
    </row>
    <row r="51" spans="1:25" ht="12.75" customHeight="1" x14ac:dyDescent="0.25">
      <c r="A51" s="131" t="s">
        <v>19</v>
      </c>
      <c r="B51" s="83" t="s">
        <v>7</v>
      </c>
      <c r="C51" s="35">
        <v>4</v>
      </c>
      <c r="D51" s="22"/>
      <c r="E51" s="24"/>
      <c r="F51" s="24"/>
      <c r="G51" s="99" t="s">
        <v>84</v>
      </c>
      <c r="H51" s="24"/>
      <c r="I51" s="24"/>
      <c r="J51" s="24"/>
      <c r="K51" s="24"/>
      <c r="L51" s="99" t="s">
        <v>84</v>
      </c>
      <c r="M51" s="24"/>
      <c r="N51" s="24"/>
      <c r="O51" s="24"/>
      <c r="P51" s="24"/>
      <c r="Q51" s="24"/>
      <c r="R51" s="151" t="s">
        <v>86</v>
      </c>
      <c r="S51" s="24"/>
      <c r="T51" s="24"/>
      <c r="U51" s="24"/>
      <c r="V51" s="24"/>
      <c r="W51" s="7">
        <v>3</v>
      </c>
      <c r="X51" s="45">
        <f>34*5</f>
        <v>170</v>
      </c>
      <c r="Y51" s="37">
        <f>W51/X51</f>
        <v>1.7647058823529412E-2</v>
      </c>
    </row>
    <row r="52" spans="1:25" ht="13.5" customHeight="1" x14ac:dyDescent="0.25">
      <c r="A52" s="131"/>
      <c r="B52" s="83" t="s">
        <v>6</v>
      </c>
      <c r="C52" s="85">
        <v>4</v>
      </c>
      <c r="D52" s="22"/>
      <c r="E52" s="24"/>
      <c r="F52" s="24"/>
      <c r="G52" s="24"/>
      <c r="H52" s="24"/>
      <c r="I52" s="24"/>
      <c r="J52" s="99" t="s">
        <v>85</v>
      </c>
      <c r="K52" s="24"/>
      <c r="L52" s="24"/>
      <c r="M52" s="24"/>
      <c r="N52" s="99" t="s">
        <v>85</v>
      </c>
      <c r="O52" s="24"/>
      <c r="P52" s="24"/>
      <c r="Q52" s="24"/>
      <c r="R52" s="151" t="s">
        <v>86</v>
      </c>
      <c r="S52" s="24"/>
      <c r="T52" s="24"/>
      <c r="U52" s="24"/>
      <c r="V52" s="24"/>
      <c r="W52" s="7">
        <v>3</v>
      </c>
      <c r="X52" s="45">
        <f>34*4</f>
        <v>136</v>
      </c>
      <c r="Y52" s="37">
        <f t="shared" ref="Y52:Y59" si="15">W52/X52</f>
        <v>2.2058823529411766E-2</v>
      </c>
    </row>
    <row r="53" spans="1:25" ht="24" customHeight="1" x14ac:dyDescent="0.25">
      <c r="A53" s="131"/>
      <c r="B53" s="83" t="s">
        <v>10</v>
      </c>
      <c r="C53" s="85">
        <v>4</v>
      </c>
      <c r="D53" s="22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S53" s="24"/>
      <c r="T53" s="24"/>
      <c r="U53" s="24"/>
      <c r="V53" s="24"/>
      <c r="W53" s="7">
        <f t="shared" ref="W51:W60" si="16">SUM(E53:V53)</f>
        <v>0</v>
      </c>
      <c r="X53" s="45">
        <f>34*4</f>
        <v>136</v>
      </c>
      <c r="Y53" s="37">
        <f t="shared" si="15"/>
        <v>0</v>
      </c>
    </row>
    <row r="54" spans="1:25" ht="12.75" customHeight="1" x14ac:dyDescent="0.25">
      <c r="A54" s="131"/>
      <c r="B54" s="84" t="s">
        <v>11</v>
      </c>
      <c r="C54" s="85">
        <v>4</v>
      </c>
      <c r="D54" s="22"/>
      <c r="E54" s="24"/>
      <c r="F54" s="24"/>
      <c r="G54" s="24"/>
      <c r="H54" s="24"/>
      <c r="I54" s="24"/>
      <c r="J54" s="24"/>
      <c r="K54" s="24"/>
      <c r="L54" s="24"/>
      <c r="M54" s="24"/>
      <c r="N54" s="99" t="s">
        <v>85</v>
      </c>
      <c r="O54" s="24"/>
      <c r="P54" s="24"/>
      <c r="Q54" s="24"/>
      <c r="R54" s="24"/>
      <c r="S54" s="40"/>
      <c r="T54" s="152" t="s">
        <v>86</v>
      </c>
      <c r="U54" s="24"/>
      <c r="V54" s="24"/>
      <c r="W54" s="7">
        <v>2</v>
      </c>
      <c r="X54" s="45">
        <f>34*2</f>
        <v>68</v>
      </c>
      <c r="Y54" s="37">
        <f t="shared" si="15"/>
        <v>2.9411764705882353E-2</v>
      </c>
    </row>
    <row r="55" spans="1:25" ht="12.75" customHeight="1" x14ac:dyDescent="0.25">
      <c r="A55" s="131"/>
      <c r="B55" s="86" t="s">
        <v>81</v>
      </c>
      <c r="C55" s="85">
        <v>4</v>
      </c>
      <c r="D55" s="20"/>
      <c r="E55" s="24"/>
      <c r="F55" s="24"/>
      <c r="G55" s="24"/>
      <c r="H55" s="24"/>
      <c r="I55" s="24"/>
      <c r="J55" s="24"/>
      <c r="K55" s="24"/>
      <c r="L55" s="24"/>
      <c r="M55" s="99" t="s">
        <v>85</v>
      </c>
      <c r="N55" s="24"/>
      <c r="O55" s="24"/>
      <c r="P55" s="24"/>
      <c r="Q55" s="24"/>
      <c r="R55" s="24"/>
      <c r="S55" s="40"/>
      <c r="T55" s="40"/>
      <c r="U55" s="24"/>
      <c r="V55" s="24"/>
      <c r="W55" s="7">
        <v>1</v>
      </c>
      <c r="X55" s="45">
        <f>34*2</f>
        <v>68</v>
      </c>
      <c r="Y55" s="37">
        <f t="shared" si="15"/>
        <v>1.4705882352941176E-2</v>
      </c>
    </row>
    <row r="56" spans="1:25" ht="12.75" customHeight="1" x14ac:dyDescent="0.25">
      <c r="A56" s="131"/>
      <c r="B56" s="84" t="s">
        <v>77</v>
      </c>
      <c r="C56" s="85">
        <v>4</v>
      </c>
      <c r="D56" s="22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39"/>
      <c r="U56" s="24"/>
      <c r="V56" s="24"/>
      <c r="W56" s="7"/>
      <c r="X56" s="3">
        <f>34*1</f>
        <v>34</v>
      </c>
      <c r="Y56" s="37">
        <f t="shared" si="15"/>
        <v>0</v>
      </c>
    </row>
    <row r="57" spans="1:25" ht="12.75" customHeight="1" x14ac:dyDescent="0.25">
      <c r="A57" s="131"/>
      <c r="B57" s="84" t="s">
        <v>29</v>
      </c>
      <c r="C57" s="85">
        <v>4</v>
      </c>
      <c r="D57" s="20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39"/>
      <c r="T57" s="24"/>
      <c r="U57" s="24"/>
      <c r="V57" s="24"/>
      <c r="W57" s="7">
        <f t="shared" si="16"/>
        <v>0</v>
      </c>
      <c r="X57" s="3">
        <f t="shared" ref="X57:X59" si="17">34*1</f>
        <v>34</v>
      </c>
      <c r="Y57" s="37">
        <f t="shared" si="15"/>
        <v>0</v>
      </c>
    </row>
    <row r="58" spans="1:25" ht="12.75" customHeight="1" x14ac:dyDescent="0.25">
      <c r="A58" s="131"/>
      <c r="B58" s="83" t="s">
        <v>30</v>
      </c>
      <c r="C58" s="85">
        <v>4</v>
      </c>
      <c r="D58" s="20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39"/>
      <c r="T58" s="24"/>
      <c r="U58" s="24"/>
      <c r="V58" s="24"/>
      <c r="W58" s="7">
        <f t="shared" si="16"/>
        <v>0</v>
      </c>
      <c r="X58" s="3">
        <f t="shared" si="17"/>
        <v>34</v>
      </c>
      <c r="Y58" s="37">
        <f t="shared" si="15"/>
        <v>0</v>
      </c>
    </row>
    <row r="59" spans="1:25" ht="12.75" customHeight="1" x14ac:dyDescent="0.25">
      <c r="A59" s="131"/>
      <c r="B59" s="83" t="s">
        <v>70</v>
      </c>
      <c r="C59" s="85">
        <v>4</v>
      </c>
      <c r="D59" s="20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39"/>
      <c r="T59" s="24"/>
      <c r="U59" s="24"/>
      <c r="V59" s="24"/>
      <c r="W59" s="7">
        <f t="shared" si="16"/>
        <v>0</v>
      </c>
      <c r="X59" s="3">
        <f t="shared" si="17"/>
        <v>34</v>
      </c>
      <c r="Y59" s="37">
        <f t="shared" si="15"/>
        <v>0</v>
      </c>
    </row>
    <row r="60" spans="1:25" ht="12.75" customHeight="1" x14ac:dyDescent="0.25">
      <c r="A60" s="131"/>
      <c r="B60" s="84" t="s">
        <v>44</v>
      </c>
      <c r="C60" s="85">
        <v>4</v>
      </c>
      <c r="D60" s="22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39"/>
      <c r="S60" s="39"/>
      <c r="T60" s="40"/>
      <c r="U60" s="24"/>
      <c r="V60" s="24"/>
      <c r="W60" s="7">
        <f t="shared" si="16"/>
        <v>0</v>
      </c>
      <c r="X60" s="45">
        <f t="shared" ref="X60" si="18">34*2</f>
        <v>68</v>
      </c>
      <c r="Y60" s="8">
        <f t="shared" ref="Y51:Y60" si="19">W60/X60</f>
        <v>0</v>
      </c>
    </row>
  </sheetData>
  <mergeCells count="54">
    <mergeCell ref="F3:V3"/>
    <mergeCell ref="F5:V7"/>
    <mergeCell ref="AO4:AP4"/>
    <mergeCell ref="W3:AA3"/>
    <mergeCell ref="W4:AA5"/>
    <mergeCell ref="AM3:AN5"/>
    <mergeCell ref="AO5:AP5"/>
    <mergeCell ref="W6:AA6"/>
    <mergeCell ref="A10:B11"/>
    <mergeCell ref="C10:C11"/>
    <mergeCell ref="E10:G10"/>
    <mergeCell ref="H10:K10"/>
    <mergeCell ref="L10:N10"/>
    <mergeCell ref="O10:S10"/>
    <mergeCell ref="T10:V10"/>
    <mergeCell ref="A51:A60"/>
    <mergeCell ref="C36:C37"/>
    <mergeCell ref="E36:G36"/>
    <mergeCell ref="E35:AP35"/>
    <mergeCell ref="H36:K36"/>
    <mergeCell ref="L36:N36"/>
    <mergeCell ref="O36:S36"/>
    <mergeCell ref="T36:V36"/>
    <mergeCell ref="A35:D35"/>
    <mergeCell ref="A25:A33"/>
    <mergeCell ref="A36:B37"/>
    <mergeCell ref="A38:A46"/>
    <mergeCell ref="A22:D22"/>
    <mergeCell ref="E22:AP22"/>
    <mergeCell ref="B4:C4"/>
    <mergeCell ref="AB3:AL5"/>
    <mergeCell ref="A7:B7"/>
    <mergeCell ref="C7:D7"/>
    <mergeCell ref="T23:V23"/>
    <mergeCell ref="A21:D21"/>
    <mergeCell ref="A23:B24"/>
    <mergeCell ref="C23:C24"/>
    <mergeCell ref="A12:A20"/>
    <mergeCell ref="B14:B15"/>
    <mergeCell ref="E23:G23"/>
    <mergeCell ref="H23:K23"/>
    <mergeCell ref="L23:N23"/>
    <mergeCell ref="O23:S23"/>
    <mergeCell ref="A9:D9"/>
    <mergeCell ref="E9:AP9"/>
    <mergeCell ref="A49:B50"/>
    <mergeCell ref="C49:C50"/>
    <mergeCell ref="E49:G49"/>
    <mergeCell ref="A48:D48"/>
    <mergeCell ref="E48:AP48"/>
    <mergeCell ref="H49:K49"/>
    <mergeCell ref="L49:N49"/>
    <mergeCell ref="O49:S49"/>
    <mergeCell ref="T49:V49"/>
  </mergeCells>
  <pageMargins left="0.25" right="0.25" top="0.51" bottom="0.75" header="0.3" footer="0.3"/>
  <pageSetup paperSize="9" scale="30" fitToWidth="0" fitToHeight="0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Полина</cp:lastModifiedBy>
  <cp:lastPrinted>2025-07-31T04:29:37Z</cp:lastPrinted>
  <dcterms:created xsi:type="dcterms:W3CDTF">2024-09-28T08:38:22Z</dcterms:created>
  <dcterms:modified xsi:type="dcterms:W3CDTF">2026-01-12T09:11:18Z</dcterms:modified>
</cp:coreProperties>
</file>